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808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<sst xmlns="http://schemas.openxmlformats.org/spreadsheetml/2006/main" count="132" uniqueCount="100">
  <si>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 xml:space="preserve">     -119.01°</t>
  </si>
  <si>
    <t>Reported age Neogene (Miocene), assumed age 10 Ma, Palaeolatitude 44.39° N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</si>
  <si>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</si>
  <si>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</si>
  <si>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</si>
  <si>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</si>
  <si>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</si>
  <si>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</si>
  <si>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</si>
  <si>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</si>
  <si>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</si>
  <si>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</si>
  <si>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</si>
  <si>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</si>
  <si>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</si>
  <si>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</si>
  <si>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</si>
  <si>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</si>
  <si>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</si>
  <si>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</si>
  <si>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</si>
  <si>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</si>
  <si>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</si>
  <si>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</si>
  <si>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</si>
  <si>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</si>
  <si>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</si>
  <si>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</si>
  <si>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</si>
  <si>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</si>
  <si>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</si>
  <si>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</si>
  <si>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</si>
  <si>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</si>
  <si>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</si>
  <si>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</si>
  <si>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</si>
  <si>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</si>
  <si>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</si>
  <si>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</si>
  <si>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</si>
  <si>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</si>
  <si>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</si>
  <si>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</si>
  <si>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</si>
  <si>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</si>
  <si>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</si>
  <si>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</si>
  <si>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</si>
  <si>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</si>
  <si>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</si>
  <si>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</si>
  <si>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</si>
  <si>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</si>
  <si>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</si>
  <si>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</si>
  <si>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</si>
  <si>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</si>
  <si>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</si>
  <si>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</si>
  <si>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</si>
  <si>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</si>
  <si>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Mascall OR</t>
  </si>
  <si>
    <t>Populus lindgrenii</t>
  </si>
  <si>
    <t>Populus voyana</t>
  </si>
  <si>
    <t>Salix boisiensis</t>
  </si>
  <si>
    <t>Leitneria pacifica</t>
  </si>
  <si>
    <t>Carya bendirei</t>
  </si>
  <si>
    <t>Pterocarya mixta</t>
  </si>
  <si>
    <t>Alnus [both spp]</t>
  </si>
  <si>
    <t>Betula [both spp.]</t>
  </si>
  <si>
    <t>Fagus washoensis</t>
  </si>
  <si>
    <t>Quercus columbiana</t>
  </si>
  <si>
    <t>Quercus dayana</t>
  </si>
  <si>
    <t>Quercus pseudolyrata</t>
  </si>
  <si>
    <t>Quercus prelobata</t>
  </si>
  <si>
    <t>Celtis dayana</t>
  </si>
  <si>
    <t>Ulmus paucidentata</t>
  </si>
  <si>
    <t>Ulmus speciosa</t>
  </si>
  <si>
    <t>Zelkova brownii</t>
  </si>
  <si>
    <t>Cercidiphyllum crenatum</t>
  </si>
  <si>
    <t>Mahonia simplex</t>
  </si>
  <si>
    <t>Laurophyllum merrilii</t>
  </si>
  <si>
    <t>Lindera, Sassafras</t>
  </si>
  <si>
    <t>Hydrangea</t>
  </si>
  <si>
    <t>Hamamelis merriamii</t>
  </si>
  <si>
    <t>Liquidambar pachyphylla</t>
  </si>
  <si>
    <t>Platanus bendirei</t>
  </si>
  <si>
    <t>Amelanchier</t>
  </si>
  <si>
    <t>Crataegus gracilens</t>
  </si>
  <si>
    <t>Gymnocladus dayana</t>
  </si>
  <si>
    <t>Cedrela oregonaiana</t>
  </si>
  <si>
    <t>Acer taggartii</t>
  </si>
  <si>
    <t>Acer chaneyi</t>
  </si>
  <si>
    <t>Acer scottiae</t>
  </si>
  <si>
    <t>Acer medianum</t>
  </si>
  <si>
    <t>Nyssa hesperia</t>
  </si>
  <si>
    <t>Diospyros oregoniana</t>
  </si>
  <si>
    <t>44.49°</t>
  </si>
  <si>
    <t>Reference: Chaney &amp; Axelrod 1959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</si>
</sst>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5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42" sqref="C42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49</v>
      </c>
      <c r="B1" s="26" t="s">
        <v>45</v>
      </c>
      <c r="C1" s="26"/>
      <c r="D1" s="20" t="s">
        <v>46</v>
      </c>
      <c r="E1" s="21" t="s">
        <v>47</v>
      </c>
      <c r="F1" s="20" t="s">
        <v>48</v>
      </c>
      <c r="G1" s="23" t="s">
        <v>51</v>
      </c>
      <c r="H1" s="23" t="s">
        <v>60</v>
      </c>
      <c r="I1" s="16" t="s">
        <v>50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61</v>
      </c>
      <c r="B3" s="49" t="s">
        <v>62</v>
      </c>
      <c r="C3" s="49"/>
      <c r="D3" s="50" t="s">
        <v>98</v>
      </c>
      <c r="E3" s="51" t="s">
        <v>0</v>
      </c>
      <c r="F3" s="50"/>
      <c r="G3" s="52"/>
      <c r="H3" s="48">
        <f>AQ114</f>
        <v>0.9346938775510204</v>
      </c>
      <c r="I3" s="64" t="s">
        <v>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53</v>
      </c>
      <c r="D5" s="46" t="s">
        <v>54</v>
      </c>
    </row>
    <row r="6" spans="3:82" ht="15" customHeight="1">
      <c r="C6" s="44" t="s">
        <v>52</v>
      </c>
      <c r="D6" s="43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8" t="s">
        <v>9</v>
      </c>
      <c r="L6" s="38" t="s">
        <v>10</v>
      </c>
      <c r="M6" s="38" t="s">
        <v>11</v>
      </c>
      <c r="N6" s="38" t="s">
        <v>12</v>
      </c>
      <c r="O6" s="38" t="s">
        <v>13</v>
      </c>
      <c r="P6" s="38" t="s">
        <v>14</v>
      </c>
      <c r="Q6" s="38" t="s">
        <v>15</v>
      </c>
      <c r="R6" s="38" t="s">
        <v>16</v>
      </c>
      <c r="S6" s="38" t="s">
        <v>17</v>
      </c>
      <c r="T6" s="39" t="s">
        <v>18</v>
      </c>
      <c r="U6" s="39" t="s">
        <v>19</v>
      </c>
      <c r="V6" s="39" t="s">
        <v>20</v>
      </c>
      <c r="W6" s="39" t="s">
        <v>21</v>
      </c>
      <c r="X6" s="40" t="s">
        <v>22</v>
      </c>
      <c r="Y6" s="40" t="s">
        <v>23</v>
      </c>
      <c r="Z6" s="40" t="s">
        <v>24</v>
      </c>
      <c r="AA6" s="41" t="s">
        <v>25</v>
      </c>
      <c r="AB6" s="41" t="s">
        <v>26</v>
      </c>
      <c r="AC6" s="41" t="s">
        <v>27</v>
      </c>
      <c r="AD6" s="41" t="s">
        <v>28</v>
      </c>
      <c r="AE6" s="41" t="s">
        <v>29</v>
      </c>
      <c r="AF6" s="42" t="s">
        <v>30</v>
      </c>
      <c r="AG6" s="42" t="s">
        <v>31</v>
      </c>
      <c r="AH6" s="42" t="s">
        <v>32</v>
      </c>
      <c r="AI6" s="6"/>
      <c r="AJ6" s="6"/>
      <c r="AK6" s="6"/>
      <c r="AL6" s="6"/>
      <c r="AM6" s="6"/>
      <c r="AN6" s="6"/>
      <c r="AQ6" t="s">
        <v>33</v>
      </c>
      <c r="AR6" s="7" t="s">
        <v>2</v>
      </c>
      <c r="AS6" s="1" t="s">
        <v>3</v>
      </c>
      <c r="AT6" s="1" t="s">
        <v>4</v>
      </c>
      <c r="AU6" s="1" t="s">
        <v>5</v>
      </c>
      <c r="AV6" s="1" t="s">
        <v>6</v>
      </c>
      <c r="AW6" s="1" t="s">
        <v>7</v>
      </c>
      <c r="AX6" s="1" t="s">
        <v>8</v>
      </c>
      <c r="AY6" s="2" t="s">
        <v>9</v>
      </c>
      <c r="AZ6" s="2" t="s">
        <v>10</v>
      </c>
      <c r="BA6" s="2" t="s">
        <v>11</v>
      </c>
      <c r="BB6" s="2" t="s">
        <v>12</v>
      </c>
      <c r="BC6" s="2" t="s">
        <v>13</v>
      </c>
      <c r="BD6" s="2" t="s">
        <v>14</v>
      </c>
      <c r="BE6" s="2" t="s">
        <v>15</v>
      </c>
      <c r="BF6" s="2" t="s">
        <v>16</v>
      </c>
      <c r="BG6" s="2" t="s">
        <v>17</v>
      </c>
      <c r="BH6" s="3" t="s">
        <v>18</v>
      </c>
      <c r="BI6" s="3" t="s">
        <v>19</v>
      </c>
      <c r="BJ6" s="3" t="s">
        <v>20</v>
      </c>
      <c r="BK6" s="3" t="s">
        <v>21</v>
      </c>
      <c r="BL6" s="4" t="s">
        <v>22</v>
      </c>
      <c r="BM6" s="4" t="s">
        <v>23</v>
      </c>
      <c r="BN6" s="4" t="s">
        <v>24</v>
      </c>
      <c r="BO6" s="5" t="s">
        <v>25</v>
      </c>
      <c r="BP6" s="5" t="s">
        <v>26</v>
      </c>
      <c r="BQ6" s="5" t="s">
        <v>27</v>
      </c>
      <c r="BR6" s="5" t="s">
        <v>28</v>
      </c>
      <c r="BS6" s="5" t="s">
        <v>29</v>
      </c>
      <c r="BT6" s="6" t="s">
        <v>30</v>
      </c>
      <c r="BU6" s="6" t="s">
        <v>31</v>
      </c>
      <c r="BV6" s="6" t="s">
        <v>32</v>
      </c>
      <c r="BX6" s="53" t="s">
        <v>55</v>
      </c>
      <c r="BY6" s="10" t="s">
        <v>34</v>
      </c>
      <c r="BZ6" s="15" t="s">
        <v>35</v>
      </c>
      <c r="CA6" s="11" t="s">
        <v>36</v>
      </c>
      <c r="CB6" s="12" t="s">
        <v>37</v>
      </c>
      <c r="CC6" s="13" t="s">
        <v>38</v>
      </c>
      <c r="CD6" s="14" t="s">
        <v>39</v>
      </c>
    </row>
    <row r="7" spans="1:82" ht="12">
      <c r="A7" s="7">
        <f>IF(B7&gt;0,1,0)</f>
        <v>1</v>
      </c>
      <c r="B7" t="s">
        <v>63</v>
      </c>
      <c r="C7">
        <v>1</v>
      </c>
      <c r="F7">
        <v>0.5</v>
      </c>
      <c r="G7">
        <v>0.5</v>
      </c>
      <c r="H7">
        <v>1</v>
      </c>
      <c r="Q7">
        <v>1</v>
      </c>
      <c r="U7">
        <v>1</v>
      </c>
      <c r="X7">
        <v>1</v>
      </c>
      <c r="AA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64</v>
      </c>
      <c r="C8">
        <v>1</v>
      </c>
      <c r="F8">
        <v>0.5</v>
      </c>
      <c r="G8">
        <v>0.5</v>
      </c>
      <c r="H8">
        <v>1</v>
      </c>
      <c r="P8">
        <v>1</v>
      </c>
      <c r="U8">
        <v>0.5</v>
      </c>
      <c r="W8">
        <v>0.5</v>
      </c>
      <c r="X8">
        <v>0.5</v>
      </c>
      <c r="Y8">
        <v>0.5</v>
      </c>
      <c r="AA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65</v>
      </c>
      <c r="C9">
        <v>1</v>
      </c>
      <c r="E9">
        <v>1</v>
      </c>
      <c r="O9">
        <v>1</v>
      </c>
      <c r="U9">
        <v>1</v>
      </c>
      <c r="Y9">
        <v>1</v>
      </c>
      <c r="AC9">
        <v>1</v>
      </c>
      <c r="AF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0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66</v>
      </c>
      <c r="C10">
        <v>1</v>
      </c>
      <c r="E10">
        <v>1</v>
      </c>
      <c r="Q10">
        <v>1</v>
      </c>
      <c r="V10">
        <v>1</v>
      </c>
      <c r="Y10">
        <v>1</v>
      </c>
      <c r="AD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67</v>
      </c>
      <c r="C11">
        <v>1</v>
      </c>
      <c r="F11">
        <v>1</v>
      </c>
      <c r="G11">
        <v>1</v>
      </c>
      <c r="I11">
        <v>1</v>
      </c>
      <c r="J11">
        <v>0.5</v>
      </c>
      <c r="O11">
        <v>0.5</v>
      </c>
      <c r="P11">
        <v>0.5</v>
      </c>
      <c r="V11">
        <v>1</v>
      </c>
      <c r="Y11">
        <v>0.5</v>
      </c>
      <c r="Z11">
        <v>0.5</v>
      </c>
      <c r="AC11">
        <v>0.5</v>
      </c>
      <c r="AD11">
        <v>0.5</v>
      </c>
      <c r="AF11">
        <v>0.33</v>
      </c>
      <c r="AG11">
        <v>0.33</v>
      </c>
      <c r="AH11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68</v>
      </c>
      <c r="C12">
        <v>1</v>
      </c>
      <c r="F12">
        <v>1</v>
      </c>
      <c r="G12">
        <v>1</v>
      </c>
      <c r="I12">
        <v>1</v>
      </c>
      <c r="O12">
        <v>0.5</v>
      </c>
      <c r="P12">
        <v>0.5</v>
      </c>
      <c r="W12">
        <v>1</v>
      </c>
      <c r="X12">
        <v>1</v>
      </c>
      <c r="AC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69</v>
      </c>
      <c r="C13">
        <v>1</v>
      </c>
      <c r="F13">
        <v>1</v>
      </c>
      <c r="G13">
        <v>0.5</v>
      </c>
      <c r="I13">
        <v>1</v>
      </c>
      <c r="J13">
        <v>1</v>
      </c>
      <c r="O13">
        <v>0.5</v>
      </c>
      <c r="P13">
        <v>0.5</v>
      </c>
      <c r="Z13">
        <v>1</v>
      </c>
      <c r="AB13">
        <v>0.5</v>
      </c>
      <c r="AC13">
        <v>0.5</v>
      </c>
      <c r="AG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0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70</v>
      </c>
      <c r="C14">
        <v>1</v>
      </c>
      <c r="F14">
        <v>1</v>
      </c>
      <c r="G14">
        <v>1</v>
      </c>
      <c r="I14">
        <v>1</v>
      </c>
      <c r="J14">
        <v>1</v>
      </c>
      <c r="O14">
        <v>0.5</v>
      </c>
      <c r="P14">
        <v>0.5</v>
      </c>
      <c r="V14">
        <v>1</v>
      </c>
      <c r="Y14">
        <v>1</v>
      </c>
      <c r="AB14">
        <v>1</v>
      </c>
      <c r="AH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71</v>
      </c>
      <c r="C15">
        <v>1</v>
      </c>
      <c r="F15">
        <v>1</v>
      </c>
      <c r="H15">
        <v>1</v>
      </c>
      <c r="O15">
        <v>1</v>
      </c>
      <c r="V15">
        <v>1</v>
      </c>
      <c r="Y15">
        <v>1</v>
      </c>
      <c r="AD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72</v>
      </c>
      <c r="C16">
        <v>1</v>
      </c>
      <c r="F16">
        <v>1</v>
      </c>
      <c r="G16">
        <v>1</v>
      </c>
      <c r="H16">
        <v>1</v>
      </c>
      <c r="O16">
        <v>0.5</v>
      </c>
      <c r="P16">
        <v>0.5</v>
      </c>
      <c r="U16">
        <v>1</v>
      </c>
      <c r="X16">
        <v>0.5</v>
      </c>
      <c r="Y16">
        <v>0.5</v>
      </c>
      <c r="AC16">
        <v>1</v>
      </c>
      <c r="AF16">
        <v>0.5</v>
      </c>
      <c r="AG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73</v>
      </c>
      <c r="C17">
        <v>1</v>
      </c>
      <c r="E17">
        <v>1</v>
      </c>
      <c r="O17">
        <v>1</v>
      </c>
      <c r="T17">
        <v>1</v>
      </c>
      <c r="U17">
        <v>1</v>
      </c>
      <c r="Y17">
        <v>1</v>
      </c>
      <c r="AB17">
        <v>0.5</v>
      </c>
      <c r="AC17">
        <v>0.5</v>
      </c>
      <c r="AF17">
        <v>0.5</v>
      </c>
      <c r="AG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74</v>
      </c>
      <c r="D18">
        <v>1</v>
      </c>
      <c r="I18">
        <v>1</v>
      </c>
      <c r="O18">
        <v>0.5</v>
      </c>
      <c r="P18">
        <v>0.5</v>
      </c>
      <c r="V18">
        <v>1</v>
      </c>
      <c r="Y18">
        <v>0.5</v>
      </c>
      <c r="Z18">
        <v>0.5</v>
      </c>
      <c r="AB18">
        <v>1</v>
      </c>
      <c r="AF18">
        <v>0.5</v>
      </c>
      <c r="AG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75</v>
      </c>
      <c r="D19">
        <v>1</v>
      </c>
      <c r="E19">
        <v>1</v>
      </c>
      <c r="O19">
        <v>1</v>
      </c>
      <c r="U19">
        <v>1</v>
      </c>
      <c r="Y19">
        <v>1</v>
      </c>
      <c r="AC19">
        <v>1</v>
      </c>
      <c r="AF19">
        <v>0.5</v>
      </c>
      <c r="AG19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76</v>
      </c>
      <c r="C20">
        <v>1</v>
      </c>
      <c r="E20">
        <v>1</v>
      </c>
      <c r="O20">
        <v>1</v>
      </c>
      <c r="V20">
        <v>1</v>
      </c>
      <c r="Y20">
        <v>1</v>
      </c>
      <c r="AC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77</v>
      </c>
      <c r="C21">
        <v>1</v>
      </c>
      <c r="F21">
        <v>1</v>
      </c>
      <c r="G21">
        <v>1</v>
      </c>
      <c r="I21">
        <v>1</v>
      </c>
      <c r="J21">
        <v>1</v>
      </c>
      <c r="O21">
        <v>1</v>
      </c>
      <c r="X21">
        <v>0.5</v>
      </c>
      <c r="Y21">
        <v>0.5</v>
      </c>
      <c r="AC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78</v>
      </c>
      <c r="C22">
        <v>1</v>
      </c>
      <c r="F22">
        <v>1</v>
      </c>
      <c r="G22">
        <v>1</v>
      </c>
      <c r="I22">
        <v>1</v>
      </c>
      <c r="J22">
        <v>1</v>
      </c>
      <c r="O22">
        <v>0.5</v>
      </c>
      <c r="P22">
        <v>0.5</v>
      </c>
      <c r="W22">
        <v>1</v>
      </c>
      <c r="X22">
        <v>1</v>
      </c>
      <c r="AB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79</v>
      </c>
      <c r="C23">
        <v>1</v>
      </c>
      <c r="F23">
        <v>1</v>
      </c>
      <c r="G23">
        <v>1</v>
      </c>
      <c r="I23">
        <v>1</v>
      </c>
      <c r="O23">
        <v>1</v>
      </c>
      <c r="V23">
        <v>1</v>
      </c>
      <c r="X23">
        <v>0.5</v>
      </c>
      <c r="Y23">
        <v>0.5</v>
      </c>
      <c r="AC23">
        <v>0.5</v>
      </c>
      <c r="AD23">
        <v>0.5</v>
      </c>
      <c r="AH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80</v>
      </c>
      <c r="C24">
        <v>1</v>
      </c>
      <c r="F24">
        <v>1</v>
      </c>
      <c r="G24">
        <v>1</v>
      </c>
      <c r="H24">
        <v>1</v>
      </c>
      <c r="O24">
        <v>1</v>
      </c>
      <c r="U24">
        <v>1</v>
      </c>
      <c r="X24">
        <v>1</v>
      </c>
      <c r="AB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81</v>
      </c>
      <c r="C25">
        <v>1</v>
      </c>
      <c r="E25">
        <v>1</v>
      </c>
      <c r="O25">
        <v>1</v>
      </c>
      <c r="V25">
        <v>1</v>
      </c>
      <c r="Y25">
        <v>1</v>
      </c>
      <c r="AB25">
        <v>0.33</v>
      </c>
      <c r="AC25">
        <v>0.33</v>
      </c>
      <c r="AD25">
        <v>0.33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82</v>
      </c>
      <c r="C26">
        <v>1</v>
      </c>
      <c r="E26">
        <v>1</v>
      </c>
      <c r="P26">
        <v>1</v>
      </c>
      <c r="Z26">
        <v>1</v>
      </c>
      <c r="AD26">
        <v>1</v>
      </c>
      <c r="AF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0</v>
      </c>
      <c r="BT26">
        <f t="shared" si="39"/>
        <v>1</v>
      </c>
      <c r="BU26">
        <f t="shared" si="40"/>
        <v>0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0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83</v>
      </c>
      <c r="C27">
        <v>1</v>
      </c>
      <c r="E27">
        <v>1</v>
      </c>
      <c r="P27">
        <v>0.5</v>
      </c>
      <c r="Q27">
        <v>0.5</v>
      </c>
      <c r="W27">
        <v>1</v>
      </c>
      <c r="Z27">
        <v>1</v>
      </c>
      <c r="AB27">
        <v>0.25</v>
      </c>
      <c r="AC27">
        <v>0.25</v>
      </c>
      <c r="AD27">
        <v>0.25</v>
      </c>
      <c r="AE27">
        <v>0.25</v>
      </c>
      <c r="AF27">
        <v>0.5</v>
      </c>
      <c r="AG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1</v>
      </c>
      <c r="BS27">
        <f t="shared" si="38"/>
        <v>1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84</v>
      </c>
      <c r="C28">
        <v>1</v>
      </c>
      <c r="F28">
        <v>1</v>
      </c>
      <c r="G28">
        <v>0.5</v>
      </c>
      <c r="I28">
        <v>1</v>
      </c>
      <c r="J28">
        <v>0.5</v>
      </c>
      <c r="O28">
        <v>1</v>
      </c>
      <c r="X28">
        <v>1</v>
      </c>
      <c r="AB28">
        <v>0.5</v>
      </c>
      <c r="AC28">
        <v>0.5</v>
      </c>
      <c r="AH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0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85</v>
      </c>
      <c r="C29">
        <v>1</v>
      </c>
      <c r="F29">
        <v>1</v>
      </c>
      <c r="G29">
        <v>0.5</v>
      </c>
      <c r="H29">
        <v>1</v>
      </c>
      <c r="J29">
        <v>1</v>
      </c>
      <c r="P29">
        <v>1</v>
      </c>
      <c r="V29">
        <v>1</v>
      </c>
      <c r="Y29">
        <v>1</v>
      </c>
      <c r="AB29">
        <v>1</v>
      </c>
      <c r="AH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86</v>
      </c>
      <c r="D30">
        <v>1</v>
      </c>
      <c r="F30">
        <v>1</v>
      </c>
      <c r="G30">
        <v>1</v>
      </c>
      <c r="H30">
        <v>1</v>
      </c>
      <c r="P30">
        <v>1</v>
      </c>
      <c r="X30">
        <v>1</v>
      </c>
      <c r="AA30">
        <v>0.5</v>
      </c>
      <c r="AB30">
        <v>0.5</v>
      </c>
      <c r="AG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1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0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87</v>
      </c>
      <c r="D31">
        <v>1</v>
      </c>
      <c r="F31">
        <v>1</v>
      </c>
      <c r="G31">
        <v>0.5</v>
      </c>
      <c r="I31">
        <v>1</v>
      </c>
      <c r="J31">
        <v>1</v>
      </c>
      <c r="P31">
        <v>0.33</v>
      </c>
      <c r="Q31">
        <v>0.33</v>
      </c>
      <c r="R31">
        <v>0.33</v>
      </c>
      <c r="V31">
        <v>1</v>
      </c>
      <c r="X31">
        <v>0.5</v>
      </c>
      <c r="Y31">
        <v>0.5</v>
      </c>
      <c r="AA31">
        <v>0.5</v>
      </c>
      <c r="AB31">
        <v>0.5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0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1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88</v>
      </c>
      <c r="C32">
        <v>1</v>
      </c>
      <c r="F32">
        <v>1</v>
      </c>
      <c r="G32">
        <v>0.5</v>
      </c>
      <c r="I32">
        <v>1</v>
      </c>
      <c r="O32">
        <v>1</v>
      </c>
      <c r="U32">
        <v>1</v>
      </c>
      <c r="Y32">
        <v>1</v>
      </c>
      <c r="AB32">
        <v>1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0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89</v>
      </c>
      <c r="C33">
        <v>1</v>
      </c>
      <c r="F33">
        <v>1</v>
      </c>
      <c r="G33">
        <v>1</v>
      </c>
      <c r="I33">
        <v>1</v>
      </c>
      <c r="J33">
        <v>1</v>
      </c>
      <c r="Q33">
        <v>1</v>
      </c>
      <c r="X33">
        <v>1</v>
      </c>
      <c r="AB33">
        <v>1</v>
      </c>
      <c r="AH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0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90</v>
      </c>
      <c r="C34">
        <v>1</v>
      </c>
      <c r="E34">
        <v>1</v>
      </c>
      <c r="O34">
        <v>1</v>
      </c>
      <c r="U34">
        <v>1</v>
      </c>
      <c r="X34">
        <v>1</v>
      </c>
      <c r="AB34">
        <v>1</v>
      </c>
      <c r="AH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91</v>
      </c>
      <c r="C35">
        <v>1</v>
      </c>
      <c r="E35">
        <v>1</v>
      </c>
      <c r="O35">
        <v>0.5</v>
      </c>
      <c r="P35">
        <v>0.5</v>
      </c>
      <c r="V35">
        <v>1</v>
      </c>
      <c r="Y35">
        <v>0.5</v>
      </c>
      <c r="Z35">
        <v>0.5</v>
      </c>
      <c r="AD35">
        <v>1</v>
      </c>
      <c r="AH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92</v>
      </c>
      <c r="D36">
        <v>1</v>
      </c>
      <c r="I36">
        <v>1</v>
      </c>
      <c r="O36">
        <v>0.5</v>
      </c>
      <c r="P36">
        <v>0.5</v>
      </c>
      <c r="V36">
        <v>1</v>
      </c>
      <c r="X36">
        <v>0.5</v>
      </c>
      <c r="Y36">
        <v>0.5</v>
      </c>
      <c r="AA36">
        <v>0.5</v>
      </c>
      <c r="AB36">
        <v>0.5</v>
      </c>
      <c r="AH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1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1</v>
      </c>
      <c r="BM36">
        <f t="shared" si="32"/>
        <v>1</v>
      </c>
      <c r="BN36">
        <f t="shared" si="33"/>
        <v>0</v>
      </c>
      <c r="BO36">
        <f t="shared" si="34"/>
        <v>1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93</v>
      </c>
      <c r="D37">
        <v>1</v>
      </c>
      <c r="F37">
        <v>1</v>
      </c>
      <c r="G37">
        <v>1</v>
      </c>
      <c r="I37">
        <v>1</v>
      </c>
      <c r="J37">
        <v>1</v>
      </c>
      <c r="O37">
        <v>0.5</v>
      </c>
      <c r="P37">
        <v>0.5</v>
      </c>
      <c r="V37">
        <v>1</v>
      </c>
      <c r="X37">
        <v>1</v>
      </c>
      <c r="AA37">
        <v>0.5</v>
      </c>
      <c r="AB37">
        <v>0.5</v>
      </c>
      <c r="AG37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0</v>
      </c>
      <c r="AW37">
        <f t="shared" si="16"/>
        <v>1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1</v>
      </c>
      <c r="BM37">
        <f t="shared" si="32"/>
        <v>0</v>
      </c>
      <c r="BN37">
        <f t="shared" si="33"/>
        <v>0</v>
      </c>
      <c r="BO37">
        <f t="shared" si="34"/>
        <v>1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t="s">
        <v>94</v>
      </c>
      <c r="D38">
        <v>1</v>
      </c>
      <c r="E38">
        <v>1</v>
      </c>
      <c r="O38">
        <v>0.25</v>
      </c>
      <c r="P38">
        <v>0.25</v>
      </c>
      <c r="Q38">
        <v>0.25</v>
      </c>
      <c r="R38">
        <v>0.25</v>
      </c>
      <c r="V38">
        <v>1</v>
      </c>
      <c r="X38">
        <v>0.5</v>
      </c>
      <c r="Y38">
        <v>0.5</v>
      </c>
      <c r="AA38">
        <v>0.5</v>
      </c>
      <c r="AB38">
        <v>0.5</v>
      </c>
      <c r="AG38">
        <v>0.5</v>
      </c>
      <c r="AH38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1</v>
      </c>
      <c r="BF38">
        <f t="shared" si="25"/>
        <v>1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0</v>
      </c>
      <c r="BL38">
        <f t="shared" si="31"/>
        <v>1</v>
      </c>
      <c r="BM38">
        <f t="shared" si="32"/>
        <v>1</v>
      </c>
      <c r="BN38">
        <f t="shared" si="33"/>
        <v>0</v>
      </c>
      <c r="BO38">
        <f t="shared" si="34"/>
        <v>1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t="s">
        <v>95</v>
      </c>
      <c r="D39">
        <v>1</v>
      </c>
      <c r="F39">
        <v>1</v>
      </c>
      <c r="G39">
        <v>1</v>
      </c>
      <c r="I39">
        <v>1</v>
      </c>
      <c r="J39">
        <v>1</v>
      </c>
      <c r="O39">
        <v>1</v>
      </c>
      <c r="U39">
        <v>1</v>
      </c>
      <c r="X39">
        <v>1</v>
      </c>
      <c r="AA39">
        <v>1</v>
      </c>
      <c r="AH39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1</v>
      </c>
      <c r="AV39">
        <f t="shared" si="15"/>
        <v>0</v>
      </c>
      <c r="AW39">
        <f t="shared" si="16"/>
        <v>1</v>
      </c>
      <c r="AX39">
        <f t="shared" si="17"/>
        <v>1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1</v>
      </c>
      <c r="BM39">
        <f t="shared" si="32"/>
        <v>0</v>
      </c>
      <c r="BN39">
        <f t="shared" si="33"/>
        <v>0</v>
      </c>
      <c r="BO39">
        <f t="shared" si="34"/>
        <v>1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t="s">
        <v>96</v>
      </c>
      <c r="C40">
        <v>1</v>
      </c>
      <c r="E40">
        <v>1</v>
      </c>
      <c r="O40">
        <v>0.33</v>
      </c>
      <c r="P40">
        <v>0.33</v>
      </c>
      <c r="Q40">
        <v>0.33</v>
      </c>
      <c r="V40">
        <v>1</v>
      </c>
      <c r="Y40">
        <v>1</v>
      </c>
      <c r="AB40">
        <v>1</v>
      </c>
      <c r="AG40">
        <v>1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0</v>
      </c>
      <c r="BO40">
        <f t="shared" si="34"/>
        <v>0</v>
      </c>
      <c r="BP40">
        <f t="shared" si="35"/>
        <v>1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t="s">
        <v>97</v>
      </c>
      <c r="C41">
        <v>1</v>
      </c>
      <c r="E41">
        <v>1</v>
      </c>
      <c r="P41">
        <v>1</v>
      </c>
      <c r="AC41">
        <v>1</v>
      </c>
      <c r="AG41">
        <v>1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0</v>
      </c>
      <c r="CB41">
        <f t="shared" si="48"/>
        <v>0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35</v>
      </c>
      <c r="B108" s="57" t="s">
        <v>40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41</v>
      </c>
      <c r="AQ108" s="7">
        <f aca="true" t="shared" si="91" ref="AQ108:BV108">SUM(AQ7:AQ107)</f>
        <v>35</v>
      </c>
      <c r="AR108" s="7">
        <f t="shared" si="91"/>
        <v>35</v>
      </c>
      <c r="AS108" s="7">
        <f t="shared" si="91"/>
        <v>13</v>
      </c>
      <c r="AT108" s="7">
        <f t="shared" si="91"/>
        <v>20</v>
      </c>
      <c r="AU108" s="7">
        <f t="shared" si="91"/>
        <v>19</v>
      </c>
      <c r="AV108" s="7">
        <f t="shared" si="91"/>
        <v>7</v>
      </c>
      <c r="AW108" s="7">
        <f t="shared" si="91"/>
        <v>15</v>
      </c>
      <c r="AX108" s="7">
        <f t="shared" si="91"/>
        <v>11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25</v>
      </c>
      <c r="BD108" s="7">
        <f t="shared" si="91"/>
        <v>19</v>
      </c>
      <c r="BE108" s="7">
        <f t="shared" si="91"/>
        <v>7</v>
      </c>
      <c r="BF108" s="7">
        <f t="shared" si="91"/>
        <v>2</v>
      </c>
      <c r="BG108" s="7">
        <f t="shared" si="91"/>
        <v>0</v>
      </c>
      <c r="BH108" s="7">
        <f t="shared" si="91"/>
        <v>1</v>
      </c>
      <c r="BI108" s="7">
        <f t="shared" si="91"/>
        <v>10</v>
      </c>
      <c r="BJ108" s="7">
        <f t="shared" si="91"/>
        <v>15</v>
      </c>
      <c r="BK108" s="7">
        <f t="shared" si="91"/>
        <v>4</v>
      </c>
      <c r="BL108" s="7">
        <f t="shared" si="91"/>
        <v>17</v>
      </c>
      <c r="BM108" s="7">
        <f t="shared" si="91"/>
        <v>21</v>
      </c>
      <c r="BN108" s="7">
        <f t="shared" si="91"/>
        <v>6</v>
      </c>
      <c r="BO108" s="7">
        <f t="shared" si="91"/>
        <v>8</v>
      </c>
      <c r="BP108" s="7">
        <f t="shared" si="91"/>
        <v>19</v>
      </c>
      <c r="BQ108" s="7">
        <f t="shared" si="91"/>
        <v>14</v>
      </c>
      <c r="BR108" s="7">
        <f t="shared" si="91"/>
        <v>8</v>
      </c>
      <c r="BS108" s="7">
        <f t="shared" si="91"/>
        <v>1</v>
      </c>
      <c r="BT108" s="7">
        <f t="shared" si="91"/>
        <v>8</v>
      </c>
      <c r="BU108" s="7">
        <f t="shared" si="91"/>
        <v>15</v>
      </c>
      <c r="BV108" s="7">
        <f t="shared" si="91"/>
        <v>20</v>
      </c>
      <c r="BW108" s="8" t="s">
        <v>41</v>
      </c>
      <c r="BX108" s="8">
        <f>SUM(BX7:BX107)</f>
        <v>35</v>
      </c>
      <c r="BY108" s="8">
        <f aca="true" t="shared" si="92" ref="BY108:CD108">SUM(BY7:BY107)</f>
        <v>35</v>
      </c>
      <c r="BZ108" s="8">
        <f t="shared" si="92"/>
        <v>35</v>
      </c>
      <c r="CA108" s="8">
        <f t="shared" si="92"/>
        <v>28</v>
      </c>
      <c r="CB108" s="8">
        <f t="shared" si="92"/>
        <v>34</v>
      </c>
      <c r="CC108" s="8">
        <f t="shared" si="92"/>
        <v>35</v>
      </c>
      <c r="CD108" s="8">
        <f t="shared" si="92"/>
        <v>35</v>
      </c>
    </row>
    <row r="109" spans="1:40" ht="12.75">
      <c r="A109" s="7"/>
      <c r="B109" s="57" t="s">
        <v>42</v>
      </c>
      <c r="C109" s="8"/>
      <c r="D109" s="58">
        <f>SUM(D7:D107)</f>
        <v>8</v>
      </c>
      <c r="E109" s="1">
        <f aca="true" t="shared" si="93" ref="E109:AH109">SUM(E7:E107)</f>
        <v>13</v>
      </c>
      <c r="F109" s="1">
        <f>SUM(F7:F107)</f>
        <v>19</v>
      </c>
      <c r="G109" s="1">
        <f t="shared" si="93"/>
        <v>15.5</v>
      </c>
      <c r="H109" s="1">
        <f t="shared" si="93"/>
        <v>7</v>
      </c>
      <c r="I109" s="1">
        <f t="shared" si="93"/>
        <v>15</v>
      </c>
      <c r="J109" s="58">
        <f t="shared" si="93"/>
        <v>10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18.58</v>
      </c>
      <c r="P109" s="1">
        <f t="shared" si="93"/>
        <v>11.41</v>
      </c>
      <c r="Q109" s="1">
        <f t="shared" si="93"/>
        <v>4.41</v>
      </c>
      <c r="R109" s="1">
        <f t="shared" si="93"/>
        <v>0.5800000000000001</v>
      </c>
      <c r="S109" s="58">
        <f t="shared" si="93"/>
        <v>0</v>
      </c>
      <c r="T109" s="1">
        <f t="shared" si="93"/>
        <v>1</v>
      </c>
      <c r="U109" s="1">
        <f t="shared" si="93"/>
        <v>9.5</v>
      </c>
      <c r="V109" s="1">
        <f t="shared" si="93"/>
        <v>15</v>
      </c>
      <c r="W109" s="58">
        <f t="shared" si="93"/>
        <v>3.5</v>
      </c>
      <c r="X109" s="1">
        <f t="shared" si="93"/>
        <v>13.5</v>
      </c>
      <c r="Y109" s="1">
        <f t="shared" si="93"/>
        <v>16</v>
      </c>
      <c r="Z109" s="58">
        <f t="shared" si="93"/>
        <v>4.5</v>
      </c>
      <c r="AA109" s="1">
        <f t="shared" si="93"/>
        <v>5.5</v>
      </c>
      <c r="AB109" s="1">
        <f t="shared" si="93"/>
        <v>13.58</v>
      </c>
      <c r="AC109" s="1">
        <f t="shared" si="93"/>
        <v>10.08</v>
      </c>
      <c r="AD109" s="1">
        <f t="shared" si="93"/>
        <v>5.58</v>
      </c>
      <c r="AE109" s="58">
        <f t="shared" si="93"/>
        <v>0.25</v>
      </c>
      <c r="AF109" s="1">
        <f t="shared" si="93"/>
        <v>4.83</v>
      </c>
      <c r="AG109" s="1">
        <f t="shared" si="93"/>
        <v>11.33</v>
      </c>
      <c r="AH109" s="58">
        <f t="shared" si="93"/>
        <v>18.83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43</v>
      </c>
      <c r="C110" s="8"/>
      <c r="D110" s="58">
        <f>AR108</f>
        <v>35</v>
      </c>
      <c r="E110" s="1">
        <f>BY108</f>
        <v>35</v>
      </c>
      <c r="F110" s="1">
        <f>BY108</f>
        <v>35</v>
      </c>
      <c r="G110" s="1">
        <f>BY108</f>
        <v>35</v>
      </c>
      <c r="H110" s="1">
        <f>BY108</f>
        <v>35</v>
      </c>
      <c r="I110" s="1">
        <f>BY108</f>
        <v>35</v>
      </c>
      <c r="J110" s="58">
        <f>BY108</f>
        <v>35</v>
      </c>
      <c r="K110" s="2">
        <f>BZ108</f>
        <v>35</v>
      </c>
      <c r="L110" s="2">
        <f>BZ108</f>
        <v>35</v>
      </c>
      <c r="M110" s="2">
        <f>BZ108</f>
        <v>35</v>
      </c>
      <c r="N110" s="2">
        <f>BZ108</f>
        <v>35</v>
      </c>
      <c r="O110" s="2">
        <f>BZ108</f>
        <v>35</v>
      </c>
      <c r="P110" s="2">
        <f>BZ108</f>
        <v>35</v>
      </c>
      <c r="Q110" s="2">
        <f>BZ108</f>
        <v>35</v>
      </c>
      <c r="R110" s="2">
        <f>BZ108</f>
        <v>35</v>
      </c>
      <c r="S110" s="59">
        <f>BZ108</f>
        <v>35</v>
      </c>
      <c r="T110" s="3">
        <f>CA108</f>
        <v>28</v>
      </c>
      <c r="U110" s="3">
        <f>CA108</f>
        <v>28</v>
      </c>
      <c r="V110" s="3">
        <f>CA108</f>
        <v>28</v>
      </c>
      <c r="W110" s="60">
        <f>CA108</f>
        <v>28</v>
      </c>
      <c r="X110" s="8">
        <f>CB108</f>
        <v>34</v>
      </c>
      <c r="Y110" s="8">
        <f>CB108</f>
        <v>34</v>
      </c>
      <c r="Z110" s="57">
        <f>CB108</f>
        <v>34</v>
      </c>
      <c r="AA110" s="5">
        <f>CC108</f>
        <v>35</v>
      </c>
      <c r="AB110" s="5">
        <f>CC108</f>
        <v>35</v>
      </c>
      <c r="AC110" s="5">
        <f>CC108</f>
        <v>35</v>
      </c>
      <c r="AD110" s="5">
        <f>CC108</f>
        <v>35</v>
      </c>
      <c r="AE110" s="62">
        <f>CC108</f>
        <v>35</v>
      </c>
      <c r="AF110" s="6">
        <f>CD108</f>
        <v>35</v>
      </c>
      <c r="AG110" s="6">
        <f>CD108</f>
        <v>35</v>
      </c>
      <c r="AH110" s="63">
        <f>CD108</f>
        <v>35</v>
      </c>
      <c r="AI110" s="6"/>
      <c r="AJ110" s="6"/>
      <c r="AK110" s="6"/>
      <c r="AL110" s="6"/>
      <c r="AM110" s="6"/>
      <c r="AN110" s="6"/>
      <c r="AP110" t="s">
        <v>56</v>
      </c>
      <c r="AQ110">
        <f>SUM(BX108:CD108)</f>
        <v>237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58</v>
      </c>
      <c r="AQ111">
        <f>AQ108*7-SUM(BX108:CD108)</f>
        <v>8</v>
      </c>
    </row>
    <row r="112" spans="1:43" ht="12.75">
      <c r="A112" s="7"/>
      <c r="B112" s="7" t="s">
        <v>44</v>
      </c>
      <c r="C112" s="7"/>
      <c r="D112" s="47">
        <f>(D109/AR108)*100</f>
        <v>22.857142857142858</v>
      </c>
      <c r="E112" s="47">
        <f>(E109/BY108)*100</f>
        <v>37.142857142857146</v>
      </c>
      <c r="F112" s="47">
        <f>(F109/BY108)*100</f>
        <v>54.285714285714285</v>
      </c>
      <c r="G112" s="47">
        <f>(G109/BY108)*100</f>
        <v>44.285714285714285</v>
      </c>
      <c r="H112" s="47">
        <f>(H109/BY108)*100</f>
        <v>20</v>
      </c>
      <c r="I112" s="47">
        <f>(I109/BY108)*100</f>
        <v>42.857142857142854</v>
      </c>
      <c r="J112" s="47">
        <f>(J109/BY108)*100</f>
        <v>28.57142857142857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53.08571428571428</v>
      </c>
      <c r="P112" s="47">
        <f>(P109/BZ108)*100</f>
        <v>32.6</v>
      </c>
      <c r="Q112" s="47">
        <f>(Q109/BZ108)*100</f>
        <v>12.6</v>
      </c>
      <c r="R112" s="47">
        <f>(R109/BZ108)*100</f>
        <v>1.6571428571428575</v>
      </c>
      <c r="S112" s="47">
        <f>(S109/BZ108)*100</f>
        <v>0</v>
      </c>
      <c r="T112" s="47">
        <f>(T109/CA108)*100</f>
        <v>3.571428571428571</v>
      </c>
      <c r="U112" s="47">
        <f>(U109/CA108)*100</f>
        <v>33.92857142857143</v>
      </c>
      <c r="V112" s="47">
        <f>(V109/CA108)*100</f>
        <v>53.57142857142857</v>
      </c>
      <c r="W112" s="47">
        <f>(W109/CA108)*100</f>
        <v>12.5</v>
      </c>
      <c r="X112" s="47">
        <f>(X109/CB108)*100</f>
        <v>39.705882352941174</v>
      </c>
      <c r="Y112" s="47">
        <f>(Y109/CB108)*100</f>
        <v>47.05882352941176</v>
      </c>
      <c r="Z112" s="47">
        <f>(Z109/CB108)*100</f>
        <v>13.23529411764706</v>
      </c>
      <c r="AA112" s="47">
        <f>(AA109/CC108)*100</f>
        <v>15.714285714285714</v>
      </c>
      <c r="AB112" s="47">
        <f>(AB109/CC108)*100</f>
        <v>38.800000000000004</v>
      </c>
      <c r="AC112" s="47">
        <f>(AC109/CC108)*100</f>
        <v>28.799999999999997</v>
      </c>
      <c r="AD112" s="47">
        <f>(AD109/CC108)*100</f>
        <v>15.942857142857141</v>
      </c>
      <c r="AE112" s="47">
        <f>(AE109/CC108)*100</f>
        <v>0.7142857142857143</v>
      </c>
      <c r="AF112" s="47">
        <f>(AF109/CD108)*100</f>
        <v>13.8</v>
      </c>
      <c r="AG112" s="47">
        <f>(AG109/CD108)*100</f>
        <v>32.371428571428574</v>
      </c>
      <c r="AH112" s="47">
        <f>(AH109/CD108)*100</f>
        <v>53.79999999999999</v>
      </c>
      <c r="AP112" t="s">
        <v>57</v>
      </c>
      <c r="AQ112">
        <f>AQ108*7</f>
        <v>245</v>
      </c>
    </row>
    <row r="114" spans="42:43" ht="12.75">
      <c r="AP114" t="s">
        <v>59</v>
      </c>
      <c r="AQ114">
        <f>(AQ110-AQ111)/AQ112</f>
        <v>0.9346938775510204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2011-07-08T11:32:13Z</dcterms:modified>
  <cp:category/>
  <cp:version/>
  <cp:contentType/>
  <cp:contentStatus/>
</cp:coreProperties>
</file>